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<sst xmlns="http://schemas.openxmlformats.org/spreadsheetml/2006/main" count="53" uniqueCount="46">
  <si>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</si>
  <si>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</si>
  <si>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</si>
  <si>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</si>
  <si>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</si>
  <si>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</si>
  <si>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</si>
  <si>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</si>
  <si>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</si>
  <si>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</si>
  <si>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</si>
  <si>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</si>
  <si>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</si>
  <si>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</si>
  <si>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</si>
  <si>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</si>
  <si>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</si>
  <si>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</si>
  <si>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</si>
  <si>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</si>
  <si>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</si>
  <si>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</si>
  <si>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</si>
  <si>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</si>
  <si>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</si>
  <si>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</si>
  <si>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</si>
  <si>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</si>
  <si>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</si>
  <si>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</si>
  <si>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</si>
  <si>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</si>
  <si>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Bishop's Tachbrook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</si>
  <si>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Warwickshire</t>
    </r>
  </si>
  <si>
    <t>CIL</t>
  </si>
  <si>
    <t>Play equip main</t>
  </si>
  <si>
    <t>Car park build</t>
  </si>
  <si>
    <t>Elections</t>
  </si>
  <si>
    <t>Marquee main</t>
  </si>
  <si>
    <t>Small cap projects</t>
  </si>
  <si>
    <t>Website</t>
  </si>
  <si>
    <t>Parish improvement</t>
  </si>
  <si>
    <t xml:space="preserve">Play equip  </t>
  </si>
  <si>
    <t>Storage building</t>
  </si>
  <si>
    <t xml:space="preserve">£260547 CIL + £66791 adjustment for incorrect precept in previous years + £10,000 from developer for access across land + £33,656 VAT as a result of higher than usual expenditure in previous year (£19188 difference) + £11076 unbanked cheque = £367,602.  £5000 in grants in 20/21 against £2500 in 21/22 = £2500 difference. Payment for grass cutting received in 21/22 for 20/21 = £887.50.  </t>
  </si>
  <si>
    <t>£144601 spent on play equipment in 20/21. £56701 spent on play equipment in 21/22.  £2233 spent in 20/21 on design for car park. Difference is £87900.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</si>
</sst>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0.00390625" style="3" bestFit="1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33</v>
      </c>
      <c r="C3" s="36"/>
      <c r="L3" s="9"/>
    </row>
    <row r="4" ht="13.5">
      <c r="A4" s="1" t="s">
        <v>28</v>
      </c>
    </row>
    <row r="5" spans="1:13" ht="99" customHeight="1">
      <c r="A5" s="49" t="s">
        <v>29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30</v>
      </c>
      <c r="E8" s="27"/>
      <c r="F8" s="38" t="s">
        <v>31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250951</v>
      </c>
      <c r="F11" s="8">
        <v>148536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109000</v>
      </c>
      <c r="F13" s="8">
        <v>125000</v>
      </c>
      <c r="G13" s="5">
        <f>F13-D13</f>
        <v>16000</v>
      </c>
      <c r="H13" s="6">
        <f>IF((D13&gt;F13),(D13-F13)/D13,IF(D13&lt;F13,-(D13-F13)/D13,IF(D13=F13,0)))</f>
        <v>0.14678899082568808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28380</v>
      </c>
      <c r="F15" s="8">
        <v>394247</v>
      </c>
      <c r="G15" s="5">
        <f>F15-D15</f>
        <v>365867</v>
      </c>
      <c r="H15" s="6">
        <f>IF((D15&gt;F15),(D15-F15)/D15,IF(D15&lt;F15,-(D15-F15)/D15,IF(D15=F15,0)))</f>
        <v>12.891719520789287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44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24918</v>
      </c>
      <c r="F17" s="8">
        <v>26558</v>
      </c>
      <c r="G17" s="5">
        <f>F17-D17</f>
        <v>1640</v>
      </c>
      <c r="H17" s="6">
        <f>IF((D17&gt;F17),(D17-F17)/D17,IF(D17&lt;F17,-(D17-F17)/D17,IF(D17=F17,0)))</f>
        <v>0.06581587607352114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214877</v>
      </c>
      <c r="F21" s="8">
        <v>124635</v>
      </c>
      <c r="G21" s="5">
        <f>F21-D21</f>
        <v>-90242</v>
      </c>
      <c r="H21" s="6">
        <f>IF((D21&gt;F21),(D21-F21)/D21,IF(D21&lt;F21,-(D21-F21)/D21,IF(D21=F21,0)))</f>
        <v>0.41997049474815823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45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148536</v>
      </c>
      <c r="F23" s="2">
        <v>516590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148537</v>
      </c>
      <c r="F26" s="8">
        <v>516590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272695</v>
      </c>
      <c r="F28" s="8">
        <v>287082</v>
      </c>
      <c r="G28" s="5">
        <f>F28-D28</f>
        <v>14387</v>
      </c>
      <c r="H28" s="6">
        <f>IF((D28&gt;F28),(D28-F28)/D28,IF(D28&lt;F28,-(D28-F28)/D28,IF(D28=F28,0)))</f>
        <v>0.0527585764315444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D20" sqref="D20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27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34</v>
      </c>
      <c r="D7" s="34">
        <v>260247</v>
      </c>
    </row>
    <row r="8" spans="2:4" ht="15" customHeight="1">
      <c r="B8" s="34" t="s">
        <v>35</v>
      </c>
      <c r="D8" s="34">
        <v>53315</v>
      </c>
    </row>
    <row r="9" spans="2:4" ht="14.25">
      <c r="B9" s="34" t="s">
        <v>36</v>
      </c>
      <c r="D9" s="34">
        <v>66791</v>
      </c>
    </row>
    <row r="10" spans="2:4" ht="14.25">
      <c r="B10" s="34" t="s">
        <v>37</v>
      </c>
      <c r="D10" s="34">
        <v>5775</v>
      </c>
    </row>
    <row r="11" spans="2:4" ht="14.25">
      <c r="B11" s="34" t="s">
        <v>38</v>
      </c>
      <c r="D11" s="34">
        <v>2279</v>
      </c>
    </row>
    <row r="12" spans="2:4" ht="14.25">
      <c r="B12" s="34" t="s">
        <v>39</v>
      </c>
      <c r="D12" s="34">
        <v>7000</v>
      </c>
    </row>
    <row r="13" spans="2:4" ht="14.25">
      <c r="B13" s="34" t="s">
        <v>40</v>
      </c>
      <c r="D13" s="34">
        <v>6000</v>
      </c>
    </row>
    <row r="14" spans="2:4" ht="14.25">
      <c r="B14" s="34" t="s">
        <v>41</v>
      </c>
      <c r="D14" s="34">
        <v>20000</v>
      </c>
    </row>
    <row r="15" spans="2:4" ht="14.25">
      <c r="B15" s="34" t="s">
        <v>42</v>
      </c>
      <c r="D15" s="34">
        <v>18198</v>
      </c>
    </row>
    <row r="16" spans="2:4" ht="14.25">
      <c r="B16" s="34" t="s">
        <v>43</v>
      </c>
      <c r="D16" s="34">
        <v>4870</v>
      </c>
    </row>
    <row r="17" ht="14.25">
      <c r="E17" s="33">
        <f>SUM(D7:D16)</f>
        <v>444475</v>
      </c>
    </row>
    <row r="19" spans="1:4" ht="14.25">
      <c r="A19" s="31" t="s">
        <v>24</v>
      </c>
      <c r="D19" s="34">
        <v>72115</v>
      </c>
    </row>
    <row r="20" ht="14.25">
      <c r="E20" s="33">
        <f>D19</f>
        <v>72115</v>
      </c>
    </row>
    <row r="21" spans="1:6" ht="15" thickBot="1">
      <c r="A21" s="31" t="s">
        <v>25</v>
      </c>
      <c r="F21" s="35">
        <f>E17+E20</f>
        <v>516590</v>
      </c>
    </row>
    <row r="22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Corinne Hill</cp:lastModifiedBy>
  <cp:lastPrinted>2020-03-19T12:45:09Z</cp:lastPrinted>
  <dcterms:created xsi:type="dcterms:W3CDTF">2012-07-11T10:01:28Z</dcterms:created>
  <dcterms:modified xsi:type="dcterms:W3CDTF">2022-06-13T17:30:48Z</dcterms:modified>
  <cp:category/>
  <cp:version/>
  <cp:contentType/>
  <cp:contentStatus/>
</cp:coreProperties>
</file>